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0" windowWidth="15192" windowHeight="87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<sst xmlns="http://schemas.openxmlformats.org/spreadsheetml/2006/main" count="71" uniqueCount="39">
  <si>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</si>
  <si>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</si>
  <si>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</si>
  <si>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</si>
  <si>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</si>
  <si>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</si>
  <si>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</si>
  <si>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</si>
  <si>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</si>
  <si>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</si>
  <si>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</si>
  <si>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>Tillæg</t>
  </si>
  <si>
    <t xml:space="preserve"> - enten som udbetalt løn eller som ekstra pension</t>
  </si>
  <si>
    <t>tillæg, 60 ECTS-point</t>
  </si>
  <si>
    <t>værdi, måned</t>
  </si>
  <si>
    <t>Time/dagpenge</t>
  </si>
  <si>
    <t>Rebild tillæg</t>
  </si>
  <si>
    <t>Tillidsrepræsentant</t>
  </si>
  <si>
    <t>Arbejdsmiljørepræcentant</t>
  </si>
  <si>
    <t>trin 35</t>
  </si>
  <si>
    <t>Løn i Rebild Kommune</t>
  </si>
  <si>
    <t>OK-ansatte</t>
  </si>
  <si>
    <t>Lejrskole pr påbegyndt døgn, hverdag</t>
  </si>
  <si>
    <t>trin 31</t>
  </si>
  <si>
    <t>trin 40</t>
  </si>
  <si>
    <t>trin 43</t>
  </si>
  <si>
    <t>trin 28</t>
  </si>
  <si>
    <t>trin 33</t>
  </si>
  <si>
    <t>undervisertillæg</t>
  </si>
  <si>
    <t>uv.tillæg</t>
  </si>
  <si>
    <t>BH.Ledere</t>
  </si>
  <si>
    <t xml:space="preserve">Undervisningstillæg </t>
  </si>
  <si>
    <t xml:space="preserve">836 &lt;  </t>
  </si>
  <si>
    <t xml:space="preserve">751 &lt; </t>
  </si>
  <si>
    <t>418,00 - 75%</t>
  </si>
  <si>
    <t>Der ud over er der fritvalgstillæg på 0.83 %</t>
  </si>
  <si>
    <t>fritvalgstillæg 1,38</t>
  </si>
  <si>
    <t>trin 37</t>
  </si>
  <si>
    <t xml:space="preserve">1. april 2023 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</si>
</sst>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* #,##0_);_(* \(#,##0\);_(* &quot;-&quot;_);_(@_)"/>
    <numFmt numFmtId="188" formatCode="_(&quot;kr.&quot;\ * #,##0.00_);_(&quot;kr.&quot;\ * \(#,##0.00\);_(&quot;kr.&quot;\ * &quot;-&quot;??_);_(@_)"/>
    <numFmt numFmtId="189" formatCode="_(* #,##0.00_);_(* \(#,##0.00\);_(* &quot;-&quot;??_);_(@_)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[$-406]d\.\ mmmm\ yyyy"/>
    <numFmt numFmtId="196" formatCode="_(&quot;kr.&quot;\ * #,##0.000_);_(&quot;kr.&quot;\ * \(#,##0.000\);_(&quot;kr.&quot;\ * &quot;-&quot;??_);_(@_)"/>
    <numFmt numFmtId="197" formatCode="_(&quot;kr.&quot;\ * #,##0.0_);_(&quot;kr.&quot;\ * \(#,##0.0\);_(&quot;kr.&quot;\ * &quot;-&quot;??_);_(@_)"/>
    <numFmt numFmtId="198" formatCode="_-* #,##0.00\ [$kr.-406]_-;\-* #,##0.00\ [$kr.-406]_-;_-* &quot;-&quot;??\ [$kr.-406]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88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8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8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59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88" fontId="2" fillId="0" borderId="0" xfId="59" applyFont="1" applyAlignment="1">
      <alignment/>
    </xf>
    <xf numFmtId="2" fontId="0" fillId="0" borderId="0" xfId="0" applyNumberFormat="1" applyBorder="1" applyAlignment="1">
      <alignment/>
    </xf>
    <xf numFmtId="198" fontId="0" fillId="0" borderId="10" xfId="59" applyNumberFormat="1" applyFont="1" applyBorder="1" applyAlignment="1">
      <alignment/>
    </xf>
    <xf numFmtId="188" fontId="38" fillId="0" borderId="0" xfId="59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3.421875" style="1" bestFit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421875" style="0" bestFit="1" customWidth="1"/>
  </cols>
  <sheetData>
    <row r="2" spans="3:6" ht="13.5" thickBot="1">
      <c r="C2" s="13" t="s">
        <v>20</v>
      </c>
      <c r="F2" s="16" t="s">
        <v>38</v>
      </c>
    </row>
    <row r="3" spans="1:2" ht="13.5" thickBot="1">
      <c r="A3" t="s">
        <v>9</v>
      </c>
      <c r="B3" s="2">
        <v>1.498304</v>
      </c>
    </row>
    <row r="4" spans="1:2" ht="12.75">
      <c r="A4" t="s">
        <v>16</v>
      </c>
      <c r="B4" s="14">
        <f>(11200/12)*B3</f>
        <v>1398.4170666666669</v>
      </c>
    </row>
    <row r="6" spans="2:5" ht="12.75">
      <c r="B6" s="10" t="s">
        <v>7</v>
      </c>
      <c r="E6" s="10" t="s">
        <v>8</v>
      </c>
    </row>
    <row r="7" ht="13.5" thickBot="1"/>
    <row r="8" spans="1:6" ht="13.5" thickBot="1">
      <c r="A8" t="s">
        <v>4</v>
      </c>
      <c r="B8" t="s">
        <v>23</v>
      </c>
      <c r="C8" s="4">
        <v>29844.58</v>
      </c>
      <c r="E8" t="s">
        <v>26</v>
      </c>
      <c r="F8" s="4">
        <v>28392.75</v>
      </c>
    </row>
    <row r="9" spans="2:6" ht="12.75">
      <c r="B9" t="s">
        <v>0</v>
      </c>
      <c r="C9" s="1">
        <f>3000/12*B3</f>
        <v>374.576</v>
      </c>
      <c r="E9" t="s">
        <v>0</v>
      </c>
      <c r="F9" s="1">
        <v>485.64</v>
      </c>
    </row>
    <row r="10" spans="2:6" ht="12.75">
      <c r="B10" t="s">
        <v>16</v>
      </c>
      <c r="C10" s="1">
        <f>B4</f>
        <v>1398.4170666666669</v>
      </c>
      <c r="E10" t="s">
        <v>16</v>
      </c>
      <c r="F10" s="1">
        <f>B4</f>
        <v>1398.4170666666669</v>
      </c>
    </row>
    <row r="11" spans="2:6" ht="12.75">
      <c r="B11" t="s">
        <v>28</v>
      </c>
      <c r="C11" s="1">
        <f>13000*B3/12</f>
        <v>1623.1626666666668</v>
      </c>
      <c r="E11" t="s">
        <v>29</v>
      </c>
      <c r="F11" s="1">
        <f>15400*B3/12</f>
        <v>1922.8234666666667</v>
      </c>
    </row>
    <row r="13" spans="2:6" ht="12.75">
      <c r="B13" t="s">
        <v>1</v>
      </c>
      <c r="C13" s="1">
        <f>C8+C9+C10+C11</f>
        <v>33240.735733333335</v>
      </c>
      <c r="E13" t="s">
        <v>1</v>
      </c>
      <c r="F13" s="1">
        <f>SUM(F8:F12)</f>
        <v>32199.630533333337</v>
      </c>
    </row>
    <row r="14" ht="13.5" thickBot="1"/>
    <row r="15" spans="1:6" ht="13.5" thickBot="1">
      <c r="A15" t="s">
        <v>5</v>
      </c>
      <c r="B15" t="s">
        <v>19</v>
      </c>
      <c r="C15" s="4">
        <v>31935.33</v>
      </c>
      <c r="E15" t="s">
        <v>23</v>
      </c>
      <c r="F15" s="4">
        <v>29844.58</v>
      </c>
    </row>
    <row r="16" spans="2:6" ht="12.75">
      <c r="B16" t="s">
        <v>0</v>
      </c>
      <c r="C16" s="1">
        <f>3000/12*B3</f>
        <v>374.576</v>
      </c>
      <c r="E16" t="s">
        <v>0</v>
      </c>
      <c r="F16" s="1">
        <f>4000/12*B3</f>
        <v>499.43466666666666</v>
      </c>
    </row>
    <row r="17" spans="2:6" ht="12.75">
      <c r="B17" t="s">
        <v>16</v>
      </c>
      <c r="C17" s="1">
        <f>B4</f>
        <v>1398.4170666666669</v>
      </c>
      <c r="E17" t="s">
        <v>16</v>
      </c>
      <c r="F17" s="1">
        <f>B4</f>
        <v>1398.4170666666669</v>
      </c>
    </row>
    <row r="18" spans="2:14" ht="12.75">
      <c r="B18" t="s">
        <v>29</v>
      </c>
      <c r="C18" s="1">
        <f>C11</f>
        <v>1623.1626666666668</v>
      </c>
      <c r="E18" t="s">
        <v>29</v>
      </c>
      <c r="F18" s="1">
        <f>F11</f>
        <v>1922.8234666666667</v>
      </c>
      <c r="N18" s="1"/>
    </row>
    <row r="20" spans="2:6" ht="12.75">
      <c r="B20" t="s">
        <v>1</v>
      </c>
      <c r="C20" s="1">
        <f>C15+C16+C17+C18</f>
        <v>35331.485733333335</v>
      </c>
      <c r="E20" t="s">
        <v>1</v>
      </c>
      <c r="F20" s="1">
        <f>SUM(F15:F19)</f>
        <v>33665.25520000001</v>
      </c>
    </row>
    <row r="21" ht="13.5" thickBot="1"/>
    <row r="22" spans="1:6" ht="13.5" thickBot="1">
      <c r="A22" t="s">
        <v>6</v>
      </c>
      <c r="B22" t="s">
        <v>24</v>
      </c>
      <c r="C22" s="4">
        <v>34866.42</v>
      </c>
      <c r="E22" t="s">
        <v>27</v>
      </c>
      <c r="F22" s="4">
        <v>30866.92</v>
      </c>
    </row>
    <row r="23" spans="2:6" ht="12.75">
      <c r="B23" t="s">
        <v>16</v>
      </c>
      <c r="C23" s="1">
        <f>B4</f>
        <v>1398.4170666666669</v>
      </c>
      <c r="E23" t="s">
        <v>16</v>
      </c>
      <c r="F23" s="1">
        <f>B4</f>
        <v>1398.4170666666669</v>
      </c>
    </row>
    <row r="24" spans="2:6" ht="12.75">
      <c r="B24" t="s">
        <v>29</v>
      </c>
      <c r="C24" s="1">
        <f>C11</f>
        <v>1623.1626666666668</v>
      </c>
      <c r="E24" t="s">
        <v>29</v>
      </c>
      <c r="F24" s="1">
        <f>F11</f>
        <v>1922.8234666666667</v>
      </c>
    </row>
    <row r="25" spans="5:6" ht="12.75">
      <c r="E25" t="s">
        <v>11</v>
      </c>
      <c r="F25" s="1">
        <f>2000/12*B3</f>
        <v>249.71733333333333</v>
      </c>
    </row>
    <row r="26" spans="2:6" ht="12.75">
      <c r="B26" t="s">
        <v>1</v>
      </c>
      <c r="C26" s="1">
        <f>C22+C23+C24</f>
        <v>37887.99973333333</v>
      </c>
      <c r="E26" t="s">
        <v>1</v>
      </c>
      <c r="F26" s="1">
        <f>SUM(F22:F25)</f>
        <v>34437.87786666667</v>
      </c>
    </row>
    <row r="27" ht="13.5" thickBot="1"/>
    <row r="28" spans="1:6" ht="13.5" thickBot="1">
      <c r="A28" t="s">
        <v>2</v>
      </c>
      <c r="B28" t="s">
        <v>24</v>
      </c>
      <c r="C28" s="4">
        <v>34866.42</v>
      </c>
      <c r="E28" t="s">
        <v>37</v>
      </c>
      <c r="F28" s="4">
        <v>33051.58</v>
      </c>
    </row>
    <row r="29" spans="2:3" ht="12.75">
      <c r="B29" t="s">
        <v>0</v>
      </c>
      <c r="C29" s="1">
        <f>10000/12*B3</f>
        <v>1248.5866666666668</v>
      </c>
    </row>
    <row r="30" spans="2:6" ht="12.75">
      <c r="B30" t="s">
        <v>16</v>
      </c>
      <c r="C30" s="1">
        <f>B4</f>
        <v>1398.4170666666669</v>
      </c>
      <c r="E30" t="s">
        <v>16</v>
      </c>
      <c r="F30" s="1">
        <f>B4</f>
        <v>1398.4170666666669</v>
      </c>
    </row>
    <row r="31" spans="2:6" ht="12.75">
      <c r="B31" t="s">
        <v>29</v>
      </c>
      <c r="C31" s="1">
        <f>C11</f>
        <v>1623.1626666666668</v>
      </c>
      <c r="E31" t="s">
        <v>29</v>
      </c>
      <c r="F31" s="1">
        <f>F11</f>
        <v>1922.8234666666667</v>
      </c>
    </row>
    <row r="32" spans="5:6" ht="12.75">
      <c r="E32" t="s">
        <v>11</v>
      </c>
      <c r="F32" s="1">
        <f>2000/12*B3</f>
        <v>249.71733333333333</v>
      </c>
    </row>
    <row r="33" spans="2:6" ht="12.75">
      <c r="B33" t="s">
        <v>3</v>
      </c>
      <c r="C33" s="1">
        <f>C28+C29+C30+C31</f>
        <v>39136.5864</v>
      </c>
      <c r="E33" t="s">
        <v>1</v>
      </c>
      <c r="F33" s="1">
        <f>SUM(F28:F32)</f>
        <v>36622.53786666667</v>
      </c>
    </row>
    <row r="34" ht="13.5" thickBot="1"/>
    <row r="35" spans="1:6" ht="13.5" thickBot="1">
      <c r="A35" t="s">
        <v>10</v>
      </c>
      <c r="B35" t="s">
        <v>25</v>
      </c>
      <c r="C35" s="15">
        <v>36939.42</v>
      </c>
      <c r="F35" s="4"/>
    </row>
    <row r="36" spans="1:6" ht="12.75">
      <c r="A36" s="6"/>
      <c r="B36" s="6" t="s">
        <v>16</v>
      </c>
      <c r="C36" s="7">
        <f>B4</f>
        <v>1398.4170666666669</v>
      </c>
      <c r="D36" s="6"/>
      <c r="E36" s="6"/>
      <c r="F36" s="7"/>
    </row>
    <row r="37" spans="2:7" ht="12.75">
      <c r="B37" s="6" t="s">
        <v>11</v>
      </c>
      <c r="C37" s="7">
        <f>13000/12*B3</f>
        <v>1623.1626666666666</v>
      </c>
      <c r="E37" s="8"/>
      <c r="G37" s="6"/>
    </row>
    <row r="38" spans="2:7" ht="12.75">
      <c r="B38" s="8" t="s">
        <v>29</v>
      </c>
      <c r="C38" s="7">
        <f>5500*B3/12</f>
        <v>686.7226666666667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C35+C36+C37+C38</f>
        <v>40647.7224</v>
      </c>
      <c r="G40" s="6"/>
    </row>
    <row r="41" ht="12.75">
      <c r="K41" s="3"/>
    </row>
    <row r="42" spans="2:3" ht="12.75">
      <c r="B42" t="s">
        <v>35</v>
      </c>
      <c r="C42" s="1" t="s">
        <v>36</v>
      </c>
    </row>
    <row r="43" ht="12.75">
      <c r="B43" t="s">
        <v>12</v>
      </c>
    </row>
    <row r="45" spans="2:5" ht="12.75">
      <c r="B45" s="11" t="s">
        <v>22</v>
      </c>
      <c r="E45" s="1">
        <f>127.33*B3</f>
        <v>190.77904832000002</v>
      </c>
    </row>
    <row r="46" spans="2:5" ht="12.75">
      <c r="B46" t="s">
        <v>15</v>
      </c>
      <c r="C46" s="1" t="s">
        <v>34</v>
      </c>
      <c r="E46" s="1">
        <v>104.5</v>
      </c>
    </row>
    <row r="47" spans="5:6" ht="12.75">
      <c r="E47" s="1"/>
      <c r="F47" s="1" t="s">
        <v>14</v>
      </c>
    </row>
    <row r="48" spans="2:6" ht="12.75">
      <c r="B48" t="s">
        <v>17</v>
      </c>
      <c r="C48" s="5"/>
      <c r="E48" s="1">
        <f>8600*B3</f>
        <v>12885.414400000001</v>
      </c>
      <c r="F48" s="1">
        <f>E48/12</f>
        <v>1073.7845333333335</v>
      </c>
    </row>
    <row r="49" spans="2:6" ht="12.75">
      <c r="B49" t="s">
        <v>18</v>
      </c>
      <c r="E49" s="1">
        <f>5900*B3</f>
        <v>8839.9936</v>
      </c>
      <c r="F49" s="1">
        <f>E49/12</f>
        <v>736.6661333333333</v>
      </c>
    </row>
    <row r="50" ht="12.75">
      <c r="E50" s="3"/>
    </row>
    <row r="51" spans="2:6" ht="12.75">
      <c r="B51" t="s">
        <v>13</v>
      </c>
      <c r="E51">
        <f>10000*B3</f>
        <v>14983.04</v>
      </c>
      <c r="F51" s="1">
        <f>E51/12</f>
        <v>1248.5866666666668</v>
      </c>
    </row>
    <row r="53" ht="12.75">
      <c r="E53" s="3"/>
    </row>
    <row r="54" spans="5:7" ht="12.75">
      <c r="E54" s="12" t="s">
        <v>21</v>
      </c>
      <c r="F54" s="13" t="s">
        <v>30</v>
      </c>
      <c r="G54" s="10"/>
    </row>
    <row r="55" spans="5:8" ht="12.75">
      <c r="E55" s="13" t="s">
        <v>10</v>
      </c>
      <c r="G55" s="3"/>
      <c r="H55" s="1"/>
    </row>
    <row r="56" spans="2:8" ht="12.75">
      <c r="B56" t="s">
        <v>31</v>
      </c>
      <c r="E56" s="1" t="s">
        <v>33</v>
      </c>
      <c r="F56" s="1" t="s">
        <v>32</v>
      </c>
      <c r="H56" s="1"/>
    </row>
    <row r="57" spans="5:8" ht="12.75">
      <c r="E57" s="1">
        <f>90*B3</f>
        <v>134.84736</v>
      </c>
      <c r="F57" s="1">
        <f>90*B3</f>
        <v>134.84736</v>
      </c>
      <c r="H57" s="9"/>
    </row>
    <row r="58" ht="12.75">
      <c r="G58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2023-04-24T10:12:59Z</cp:lastPrinted>
  <dcterms:created xsi:type="dcterms:W3CDTF">2011-10-31T12:23:20Z</dcterms:created>
  <dcterms:modified xsi:type="dcterms:W3CDTF">2023-04-24T10:13:09Z</dcterms:modified>
  <cp:category/>
  <cp:version/>
  <cp:contentType/>
  <cp:contentStatus/>
</cp:coreProperties>
</file>