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0" windowWidth="23256" windowHeight="13176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<sst xmlns="http://schemas.openxmlformats.org/spreadsheetml/2006/main" count="72" uniqueCount="42">
  <si>
    <t>tillæg</t>
  </si>
  <si>
    <t>I alt</t>
  </si>
  <si>
    <t>efter 12 år</t>
  </si>
  <si>
    <t>i alt</t>
  </si>
  <si>
    <t>0-4 år</t>
  </si>
  <si>
    <t>4-8 år</t>
  </si>
  <si>
    <t>8-12 år</t>
  </si>
  <si>
    <t>lærere</t>
  </si>
  <si>
    <t>Børnehaveklasseledere</t>
  </si>
  <si>
    <t>Reguleringsprocent</t>
  </si>
  <si>
    <t>Lukket gruppe</t>
  </si>
  <si>
    <t xml:space="preserve"> - enten som udbetalt løn eller som ekstra pension</t>
  </si>
  <si>
    <t>tillæg, 27 ECTS-point</t>
  </si>
  <si>
    <t>tillæg, 60 ECTS-point</t>
  </si>
  <si>
    <t>Løn i Vesthimmerlands Kommune</t>
  </si>
  <si>
    <t>TR-tillæg (5-30)</t>
  </si>
  <si>
    <t>TR-tillæg (31-99)</t>
  </si>
  <si>
    <t>værdi, måned</t>
  </si>
  <si>
    <t>Time/dagpenge</t>
  </si>
  <si>
    <t>vhl tillæg, ok</t>
  </si>
  <si>
    <t>2 lønrtrin(vhl tillæg)</t>
  </si>
  <si>
    <t xml:space="preserve"> </t>
  </si>
  <si>
    <t>Vesthim. tillæg</t>
  </si>
  <si>
    <t>vesthim. tillæg</t>
  </si>
  <si>
    <t>OK-ansatte</t>
  </si>
  <si>
    <t>Lejrskole pr påbegyndt døgn, hverdag</t>
  </si>
  <si>
    <t xml:space="preserve">Undervisningstillæg </t>
  </si>
  <si>
    <t>trin 31</t>
  </si>
  <si>
    <t>trin 35</t>
  </si>
  <si>
    <t>trin 28</t>
  </si>
  <si>
    <t>trin 40</t>
  </si>
  <si>
    <t>trin 43</t>
  </si>
  <si>
    <t>trin 33</t>
  </si>
  <si>
    <t>uv.tillæg</t>
  </si>
  <si>
    <t>836&lt;</t>
  </si>
  <si>
    <t>uv. tillæg</t>
  </si>
  <si>
    <t>751&lt;</t>
  </si>
  <si>
    <t>Bh.ledere</t>
  </si>
  <si>
    <t>Undervisningstillæg</t>
  </si>
  <si>
    <t>Der ud over er der fritvalgstillæg på 0.64 %</t>
  </si>
  <si>
    <t>418,00-75%</t>
  </si>
  <si>
    <t>01.10.18</t>
  </si>
</sst>
</file>

<file path=xl/styles.xml><?xml version="1.0" encoding="utf-8"?>
<styleSheet xmlns="http://schemas.openxmlformats.org/spreadsheetml/2006/main">
  <numFmts count="3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  <numFmt numFmtId="180" formatCode="&quot;kr.&quot;\ #,##0_);\(&quot;kr.&quot;\ #,##0\)"/>
    <numFmt numFmtId="181" formatCode="&quot;kr.&quot;\ #,##0_);[Red]\(&quot;kr.&quot;\ #,##0\)"/>
    <numFmt numFmtId="182" formatCode="&quot;kr.&quot;\ #,##0.00_);\(&quot;kr.&quot;\ #,##0.00\)"/>
    <numFmt numFmtId="183" formatCode="&quot;kr.&quot;\ #,##0.00_);[Red]\(&quot;kr.&quot;\ #,##0.00\)"/>
    <numFmt numFmtId="184" formatCode="_(&quot;kr.&quot;\ * #,##0_);_(&quot;kr.&quot;\ * \(#,##0\);_(&quot;kr.&quot;\ * &quot;-&quot;_);_(@_)"/>
    <numFmt numFmtId="185" formatCode="_(* #,##0_);_(* \(#,##0\);_(* &quot;-&quot;_);_(@_)"/>
    <numFmt numFmtId="186" formatCode="_(&quot;kr.&quot;\ * #,##0.00_);_(&quot;kr.&quot;\ * \(#,##0.00\);_(&quot;kr.&quot;\ 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  <numFmt numFmtId="193" formatCode="[$-406]d\.\ mmmm\ 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86" fontId="0" fillId="0" borderId="0" xfId="59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86" fontId="0" fillId="0" borderId="10" xfId="59" applyFont="1" applyBorder="1" applyAlignment="1">
      <alignment/>
    </xf>
    <xf numFmtId="17" fontId="0" fillId="0" borderId="0" xfId="59" applyNumberFormat="1" applyFont="1" applyAlignment="1">
      <alignment/>
    </xf>
    <xf numFmtId="0" fontId="0" fillId="0" borderId="0" xfId="0" applyBorder="1" applyAlignment="1">
      <alignment/>
    </xf>
    <xf numFmtId="186" fontId="0" fillId="0" borderId="0" xfId="59" applyFont="1" applyBorder="1" applyAlignment="1">
      <alignment/>
    </xf>
    <xf numFmtId="0" fontId="0" fillId="0" borderId="0" xfId="0" applyFill="1" applyBorder="1" applyAlignment="1">
      <alignment/>
    </xf>
    <xf numFmtId="186" fontId="2" fillId="0" borderId="0" xfId="59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15.8515625" style="0" customWidth="1"/>
    <col min="3" max="3" width="13.28125" style="1" customWidth="1"/>
    <col min="4" max="4" width="2.7109375" style="0" customWidth="1"/>
    <col min="5" max="5" width="15.7109375" style="0" customWidth="1"/>
    <col min="6" max="6" width="15.00390625" style="1" customWidth="1"/>
    <col min="7" max="7" width="9.7109375" style="0" bestFit="1" customWidth="1"/>
    <col min="8" max="8" width="11.140625" style="0" bestFit="1" customWidth="1"/>
  </cols>
  <sheetData>
    <row r="2" spans="3:6" ht="13.5" thickBot="1">
      <c r="C2" s="9" t="s">
        <v>14</v>
      </c>
      <c r="D2" s="12"/>
      <c r="E2" s="12"/>
      <c r="F2" s="1" t="s">
        <v>41</v>
      </c>
    </row>
    <row r="3" spans="1:2" ht="13.5" thickBot="1">
      <c r="A3" t="s">
        <v>9</v>
      </c>
      <c r="B3" s="2">
        <v>1.377253</v>
      </c>
    </row>
    <row r="4" spans="1:2" ht="12.75">
      <c r="A4" t="s">
        <v>19</v>
      </c>
      <c r="B4" s="7">
        <f>(13080/12)*B3</f>
        <v>1501.20577</v>
      </c>
    </row>
    <row r="6" spans="2:5" ht="12.75">
      <c r="B6" s="12" t="s">
        <v>7</v>
      </c>
      <c r="E6" s="12" t="s">
        <v>8</v>
      </c>
    </row>
    <row r="7" ht="13.5" thickBot="1"/>
    <row r="8" spans="1:6" ht="13.5" thickBot="1">
      <c r="A8" t="s">
        <v>4</v>
      </c>
      <c r="B8" t="s">
        <v>27</v>
      </c>
      <c r="C8" s="4">
        <v>27433.42</v>
      </c>
      <c r="E8" t="s">
        <v>29</v>
      </c>
      <c r="F8" s="4">
        <v>26098.83</v>
      </c>
    </row>
    <row r="9" spans="2:6" ht="12.75">
      <c r="B9" t="s">
        <v>0</v>
      </c>
      <c r="C9" s="1">
        <f>3000/12*B3</f>
        <v>344.31325000000004</v>
      </c>
      <c r="E9" t="s">
        <v>0</v>
      </c>
      <c r="F9" s="1">
        <f>2000/12*B3</f>
        <v>229.54216666666667</v>
      </c>
    </row>
    <row r="10" spans="2:6" ht="12.75">
      <c r="B10" t="s">
        <v>22</v>
      </c>
      <c r="C10" s="1">
        <f>B4</f>
        <v>1501.20577</v>
      </c>
      <c r="E10" t="s">
        <v>22</v>
      </c>
      <c r="F10" s="1">
        <f>B4</f>
        <v>1501.20577</v>
      </c>
    </row>
    <row r="11" spans="2:6" ht="12.75">
      <c r="B11" t="s">
        <v>33</v>
      </c>
      <c r="C11" s="1">
        <f>13000*B3/12</f>
        <v>1492.0240833333335</v>
      </c>
      <c r="E11" t="s">
        <v>33</v>
      </c>
      <c r="F11" s="1">
        <f>15400*B3/12</f>
        <v>1767.4746833333336</v>
      </c>
    </row>
    <row r="13" spans="2:6" ht="12.75">
      <c r="B13" t="s">
        <v>1</v>
      </c>
      <c r="C13" s="1">
        <f>C8+C9+C10+C11</f>
        <v>30770.96310333333</v>
      </c>
      <c r="E13" t="s">
        <v>1</v>
      </c>
      <c r="F13" s="1">
        <f>F8+F9+F10+F11</f>
        <v>29597.052620000002</v>
      </c>
    </row>
    <row r="14" ht="13.5" thickBot="1"/>
    <row r="15" spans="1:6" ht="13.5" thickBot="1">
      <c r="A15" t="s">
        <v>5</v>
      </c>
      <c r="B15" t="s">
        <v>28</v>
      </c>
      <c r="C15" s="4">
        <v>29355.25</v>
      </c>
      <c r="E15" t="s">
        <v>27</v>
      </c>
      <c r="F15" s="4">
        <v>27433.42</v>
      </c>
    </row>
    <row r="16" spans="2:6" ht="12.75">
      <c r="B16" t="s">
        <v>0</v>
      </c>
      <c r="C16" s="1">
        <f>3000/12*B3</f>
        <v>344.31325000000004</v>
      </c>
      <c r="E16" t="s">
        <v>0</v>
      </c>
      <c r="F16" s="1">
        <f>2000/12*B3</f>
        <v>229.54216666666667</v>
      </c>
    </row>
    <row r="17" spans="2:6" ht="12.75">
      <c r="B17" t="s">
        <v>23</v>
      </c>
      <c r="C17" s="1">
        <f>B4</f>
        <v>1501.20577</v>
      </c>
      <c r="E17" t="s">
        <v>23</v>
      </c>
      <c r="F17" s="1">
        <f>B4</f>
        <v>1501.20577</v>
      </c>
    </row>
    <row r="18" spans="2:6" ht="12.75">
      <c r="B18" t="s">
        <v>33</v>
      </c>
      <c r="C18" s="1">
        <f>C11</f>
        <v>1492.0240833333335</v>
      </c>
      <c r="E18" t="s">
        <v>33</v>
      </c>
      <c r="F18" s="1">
        <f>F11</f>
        <v>1767.4746833333336</v>
      </c>
    </row>
    <row r="20" spans="2:6" ht="12.75">
      <c r="B20" t="s">
        <v>1</v>
      </c>
      <c r="C20" s="1">
        <f>C15+C16+C17+C18</f>
        <v>32692.793103333333</v>
      </c>
      <c r="E20" t="s">
        <v>1</v>
      </c>
      <c r="F20" s="1">
        <f>F15+F16+F17+F18</f>
        <v>30931.64262</v>
      </c>
    </row>
    <row r="21" ht="13.5" thickBot="1"/>
    <row r="22" spans="1:6" ht="13.5" thickBot="1">
      <c r="A22" t="s">
        <v>6</v>
      </c>
      <c r="B22" t="s">
        <v>30</v>
      </c>
      <c r="C22" s="4">
        <v>32049.5</v>
      </c>
      <c r="E22" t="s">
        <v>32</v>
      </c>
      <c r="F22" s="4">
        <v>28373.17</v>
      </c>
    </row>
    <row r="23" spans="2:6" ht="12.75">
      <c r="B23" t="s">
        <v>23</v>
      </c>
      <c r="C23" s="1">
        <f>B4</f>
        <v>1501.20577</v>
      </c>
      <c r="E23" t="s">
        <v>23</v>
      </c>
      <c r="F23" s="1">
        <f>B4</f>
        <v>1501.20577</v>
      </c>
    </row>
    <row r="24" spans="2:6" ht="12.75">
      <c r="B24" t="s">
        <v>33</v>
      </c>
      <c r="C24" s="1">
        <f>C11</f>
        <v>1492.0240833333335</v>
      </c>
      <c r="E24" t="s">
        <v>33</v>
      </c>
      <c r="F24" s="1">
        <f>F11</f>
        <v>1767.4746833333336</v>
      </c>
    </row>
    <row r="26" spans="2:6" ht="12.75">
      <c r="B26" t="s">
        <v>1</v>
      </c>
      <c r="C26" s="1">
        <f>C22+C23+C24</f>
        <v>35042.72985333333</v>
      </c>
      <c r="E26" t="s">
        <v>1</v>
      </c>
      <c r="F26" s="1">
        <f>F22+F23+F24</f>
        <v>31641.850453333333</v>
      </c>
    </row>
    <row r="27" ht="13.5" thickBot="1"/>
    <row r="28" spans="1:6" ht="13.5" thickBot="1">
      <c r="A28" t="s">
        <v>2</v>
      </c>
      <c r="B28" t="s">
        <v>30</v>
      </c>
      <c r="C28" s="4">
        <v>32049.5</v>
      </c>
      <c r="E28" t="s">
        <v>32</v>
      </c>
      <c r="F28" s="4">
        <v>28373.17</v>
      </c>
    </row>
    <row r="29" spans="2:6" ht="12.75">
      <c r="B29" t="s">
        <v>0</v>
      </c>
      <c r="C29" s="1">
        <f>10000/12*B3</f>
        <v>1147.7108333333335</v>
      </c>
      <c r="E29" t="s">
        <v>0</v>
      </c>
      <c r="F29" s="1">
        <f>7000/12*B3</f>
        <v>803.3975833333334</v>
      </c>
    </row>
    <row r="30" spans="2:6" ht="12.75">
      <c r="B30" t="s">
        <v>23</v>
      </c>
      <c r="C30" s="1">
        <f>B4</f>
        <v>1501.20577</v>
      </c>
      <c r="E30" t="s">
        <v>23</v>
      </c>
      <c r="F30" s="1">
        <f>B4</f>
        <v>1501.20577</v>
      </c>
    </row>
    <row r="31" spans="2:6" ht="12.75">
      <c r="B31" t="s">
        <v>35</v>
      </c>
      <c r="C31" s="1">
        <f>C11</f>
        <v>1492.0240833333335</v>
      </c>
      <c r="E31" t="s">
        <v>33</v>
      </c>
      <c r="F31" s="1">
        <f>F11</f>
        <v>1767.4746833333336</v>
      </c>
    </row>
    <row r="33" spans="2:6" ht="12.75">
      <c r="B33" t="s">
        <v>3</v>
      </c>
      <c r="C33" s="1">
        <f>C28+C29+C30+C31</f>
        <v>36190.44068666666</v>
      </c>
      <c r="E33" t="s">
        <v>1</v>
      </c>
      <c r="F33" s="1">
        <f>F28+F29+F30+F31</f>
        <v>32445.248036666664</v>
      </c>
    </row>
    <row r="35" spans="1:6" ht="13.5" thickBot="1">
      <c r="A35" t="s">
        <v>10</v>
      </c>
      <c r="B35" t="s">
        <v>31</v>
      </c>
      <c r="F35" s="7"/>
    </row>
    <row r="36" spans="1:6" ht="13.5" thickBot="1">
      <c r="A36" s="6"/>
      <c r="B36" t="s">
        <v>20</v>
      </c>
      <c r="C36" s="4">
        <v>35493.08</v>
      </c>
      <c r="D36" s="6"/>
      <c r="E36" s="6"/>
      <c r="F36" s="7"/>
    </row>
    <row r="37" spans="2:7" ht="12.75">
      <c r="B37" s="6" t="s">
        <v>0</v>
      </c>
      <c r="C37" s="7">
        <f>13000/12*B3</f>
        <v>1492.0240833333332</v>
      </c>
      <c r="G37" s="6"/>
    </row>
    <row r="38" spans="2:7" ht="12.75">
      <c r="B38" s="8" t="s">
        <v>33</v>
      </c>
      <c r="C38" s="7">
        <f>5500*B3/12</f>
        <v>631.2409583333334</v>
      </c>
      <c r="G38" s="6"/>
    </row>
    <row r="39" spans="2:7" ht="12.75">
      <c r="B39" s="6"/>
      <c r="C39" s="7"/>
      <c r="G39" s="6"/>
    </row>
    <row r="40" spans="2:7" ht="12.75">
      <c r="B40" t="s">
        <v>1</v>
      </c>
      <c r="C40" s="1">
        <f>C36+C37+C38</f>
        <v>37616.34504166667</v>
      </c>
      <c r="G40" s="6"/>
    </row>
    <row r="42" ht="12.75">
      <c r="B42" t="s">
        <v>39</v>
      </c>
    </row>
    <row r="43" ht="12.75">
      <c r="B43" t="s">
        <v>11</v>
      </c>
    </row>
    <row r="45" spans="2:5" ht="12.75">
      <c r="B45" s="10" t="s">
        <v>25</v>
      </c>
      <c r="E45" s="1">
        <f>127.33*B3</f>
        <v>175.36562449000002</v>
      </c>
    </row>
    <row r="46" spans="2:5" ht="12.75">
      <c r="B46" t="s">
        <v>18</v>
      </c>
      <c r="C46" s="1" t="s">
        <v>40</v>
      </c>
      <c r="E46" s="1">
        <v>104.5</v>
      </c>
    </row>
    <row r="47" spans="5:6" ht="12.75">
      <c r="E47" s="3"/>
      <c r="F47" s="1" t="s">
        <v>17</v>
      </c>
    </row>
    <row r="48" spans="1:6" ht="12.75">
      <c r="A48" t="s">
        <v>21</v>
      </c>
      <c r="B48" t="s">
        <v>15</v>
      </c>
      <c r="C48" s="5"/>
      <c r="E48" s="1">
        <f>5200*B3</f>
        <v>7161.7156</v>
      </c>
      <c r="F48" s="1">
        <f>E48/12</f>
        <v>596.8096333333334</v>
      </c>
    </row>
    <row r="49" spans="2:6" ht="12.75">
      <c r="B49" t="s">
        <v>16</v>
      </c>
      <c r="E49" s="1">
        <f>7200*B3</f>
        <v>9916.2216</v>
      </c>
      <c r="F49" s="1">
        <f>E49/12</f>
        <v>826.3518</v>
      </c>
    </row>
    <row r="50" spans="2:6" ht="12.75">
      <c r="B50" t="s">
        <v>12</v>
      </c>
      <c r="E50" s="1">
        <f>4000*B3</f>
        <v>5509.012000000001</v>
      </c>
      <c r="F50" s="1">
        <f>E50/12</f>
        <v>459.0843333333334</v>
      </c>
    </row>
    <row r="51" spans="2:6" ht="12.75">
      <c r="B51" t="s">
        <v>13</v>
      </c>
      <c r="E51" s="1">
        <f>10000*B3</f>
        <v>13772.53</v>
      </c>
      <c r="F51" s="1">
        <f>E51/12</f>
        <v>1147.7108333333333</v>
      </c>
    </row>
    <row r="53" ht="12.75">
      <c r="E53" s="3"/>
    </row>
    <row r="54" spans="5:7" ht="12.75">
      <c r="E54" s="11" t="s">
        <v>24</v>
      </c>
      <c r="F54" s="9" t="s">
        <v>37</v>
      </c>
      <c r="G54" s="12"/>
    </row>
    <row r="55" spans="2:8" ht="12.75">
      <c r="B55" t="s">
        <v>26</v>
      </c>
      <c r="E55" s="9" t="s">
        <v>10</v>
      </c>
      <c r="H55" s="1"/>
    </row>
    <row r="56" spans="2:8" ht="12.75">
      <c r="B56" t="s">
        <v>38</v>
      </c>
      <c r="E56" s="1" t="s">
        <v>36</v>
      </c>
      <c r="F56" s="1" t="s">
        <v>34</v>
      </c>
      <c r="H56" s="1"/>
    </row>
    <row r="57" spans="5:8" ht="12.75">
      <c r="E57" s="1">
        <f>90*B3</f>
        <v>123.95277</v>
      </c>
      <c r="F57" s="1">
        <f>90*B3</f>
        <v>123.95277</v>
      </c>
      <c r="G57" s="1"/>
      <c r="H57" s="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</dc:creator>
  <cp:keywords/>
  <dc:description/>
  <cp:lastModifiedBy>Jette Kristensen</cp:lastModifiedBy>
  <cp:lastPrinted>2018-03-13T10:58:12Z</cp:lastPrinted>
  <dcterms:created xsi:type="dcterms:W3CDTF">2011-10-31T12:23:20Z</dcterms:created>
  <dcterms:modified xsi:type="dcterms:W3CDTF">2018-10-05T06:14:08Z</dcterms:modified>
  <cp:category/>
  <cp:version/>
  <cp:contentType/>
  <cp:contentStatus/>
</cp:coreProperties>
</file>